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TA PUB2023\INFORMACION FISCAL\"/>
    </mc:Choice>
  </mc:AlternateContent>
  <bookViews>
    <workbookView xWindow="0" yWindow="0" windowWidth="23040" windowHeight="9528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58" i="60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<sst xmlns="http://schemas.openxmlformats.org/spreadsheetml/2006/main" count="983" uniqueCount="673">
  <si>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</si>
  <si>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</si>
  <si>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</si>
  <si>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</si>
  <si>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</si>
  <si>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</si>
  <si>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</si>
  <si>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</si>
  <si>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</si>
  <si>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</si>
  <si>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</si>
  <si>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</si>
  <si>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</si>
  <si>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</si>
  <si>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</si>
  <si>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</si>
  <si>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</si>
  <si>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</si>
  <si>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</si>
  <si>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</si>
  <si>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</si>
  <si>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</si>
  <si>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</si>
  <si>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</si>
  <si>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</si>
  <si>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</si>
  <si>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</si>
  <si>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</si>
  <si>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</si>
  <si>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</si>
  <si>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</si>
  <si>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</si>
  <si>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</si>
  <si>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</si>
  <si>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</si>
  <si>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</si>
  <si>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</si>
  <si>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</si>
  <si>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</si>
  <si>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</si>
  <si>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</si>
  <si>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</si>
  <si>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</si>
  <si>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</si>
  <si>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</si>
  <si>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</si>
  <si>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</si>
  <si>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</si>
  <si>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</si>
  <si>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</si>
  <si>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</si>
  <si>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</si>
  <si>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</si>
  <si>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</si>
  <si>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</si>
  <si>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</si>
  <si>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</si>
  <si>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</si>
  <si>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</si>
  <si>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</si>
  <si>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</si>
  <si>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</si>
  <si>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</si>
  <si>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</si>
  <si>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</si>
  <si>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</si>
  <si>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</si>
  <si>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</si>
  <si>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</si>
  <si>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</si>
  <si>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</si>
  <si>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</si>
  <si>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</si>
  <si>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</si>
  <si>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</si>
  <si>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</si>
  <si>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</si>
  <si>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</si>
  <si>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</si>
  <si>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</si>
  <si>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</si>
  <si>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</si>
  <si>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</si>
  <si>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</si>
  <si>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</si>
  <si>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</si>
  <si>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</si>
  <si>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</si>
  <si>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</si>
  <si>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</si>
  <si>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</si>
  <si>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</si>
  <si>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</si>
  <si>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</si>
  <si>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</si>
  <si>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</si>
  <si>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</si>
  <si>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</si>
  <si>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</si>
  <si>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</si>
  <si>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</si>
  <si>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</si>
  <si>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</si>
  <si>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</si>
  <si>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</si>
  <si>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</si>
  <si>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</si>
  <si>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</si>
  <si>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</si>
  <si>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</si>
  <si>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</si>
  <si>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</si>
  <si>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</si>
  <si>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</si>
  <si>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</si>
  <si>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</si>
  <si>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</si>
  <si>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</si>
  <si>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</si>
  <si>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</si>
  <si>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</si>
  <si>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</si>
  <si>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</si>
  <si>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</si>
  <si>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</si>
  <si>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</si>
  <si>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</si>
  <si>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</si>
  <si>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</si>
  <si>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</si>
  <si>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</si>
  <si>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</si>
  <si>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</si>
  <si>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</si>
  <si>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</si>
  <si>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</si>
  <si>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</si>
  <si>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</si>
  <si>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</si>
  <si>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</si>
  <si>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</si>
  <si>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</si>
  <si>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</si>
  <si>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</si>
  <si>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</si>
  <si>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</si>
  <si>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</si>
  <si>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</si>
  <si>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</si>
  <si>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</si>
  <si>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</si>
  <si>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</si>
  <si>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</si>
  <si>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</si>
  <si>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</si>
  <si>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</si>
  <si>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</si>
  <si>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</si>
  <si>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</si>
  <si>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</si>
  <si>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</si>
  <si>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</si>
  <si>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</si>
  <si>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</si>
  <si>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</si>
  <si>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</si>
  <si>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</si>
  <si>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</si>
  <si>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</si>
  <si>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</si>
  <si>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</si>
  <si>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</si>
  <si>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</si>
  <si>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</si>
  <si>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</si>
  <si>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</si>
  <si>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</si>
  <si>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</si>
  <si>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</si>
  <si>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</si>
  <si>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</si>
  <si>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</si>
  <si>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</si>
  <si>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</si>
  <si>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</si>
  <si>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</si>
  <si>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</si>
  <si>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</si>
  <si>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</si>
  <si>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</si>
  <si>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</si>
  <si>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</si>
  <si>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</si>
  <si>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</si>
  <si>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</si>
  <si>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</si>
  <si>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</si>
  <si>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</si>
  <si>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</si>
  <si>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</si>
  <si>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</si>
  <si>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</si>
  <si>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</si>
  <si>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</si>
  <si>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</si>
  <si>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</si>
  <si>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</si>
  <si>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</si>
  <si>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</si>
  <si>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</si>
  <si>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</si>
  <si>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</si>
  <si>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</si>
  <si>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</si>
  <si>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</si>
  <si>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</si>
  <si>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</si>
  <si>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</si>
  <si>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</si>
  <si>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</si>
  <si>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</si>
  <si>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</si>
  <si>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</si>
  <si>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</si>
  <si>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</si>
  <si>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</si>
  <si>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</si>
  <si>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</si>
  <si>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</si>
  <si>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</si>
  <si>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</si>
  <si>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</si>
  <si>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</si>
  <si>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</si>
  <si>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</si>
  <si>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</si>
  <si>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</si>
  <si>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</si>
  <si>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</si>
  <si>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</si>
  <si>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</si>
  <si>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</si>
  <si>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</si>
  <si>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</si>
  <si>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</si>
  <si>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</si>
  <si>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</si>
  <si>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</si>
  <si>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</si>
  <si>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</si>
  <si>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</si>
  <si>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</si>
  <si>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</si>
  <si>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</si>
  <si>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</si>
  <si>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</si>
  <si>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</si>
  <si>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</si>
  <si>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</si>
  <si>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</si>
  <si>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</si>
  <si>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</si>
  <si>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</si>
  <si>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</si>
  <si>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</si>
  <si>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</si>
  <si>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</si>
  <si>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</si>
  <si>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</si>
  <si>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</si>
  <si>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</si>
  <si>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</si>
  <si>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</si>
  <si>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</si>
  <si>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</si>
  <si>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</si>
  <si>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</si>
  <si>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</si>
  <si>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</si>
  <si>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</si>
  <si>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</si>
  <si>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</si>
  <si>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</si>
  <si>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</si>
  <si>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</si>
  <si>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</si>
  <si>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</si>
  <si>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</si>
  <si>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</si>
  <si>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</si>
  <si>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</si>
  <si>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</si>
  <si>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</si>
  <si>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</si>
  <si>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</si>
  <si>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</si>
  <si>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</si>
  <si>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</si>
  <si>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</si>
  <si>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</si>
  <si>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</si>
  <si>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</si>
  <si>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</si>
  <si>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</si>
  <si>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</si>
  <si>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</si>
  <si>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</si>
  <si>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</si>
  <si>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</si>
  <si>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</si>
  <si>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</si>
  <si>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</si>
  <si>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</si>
  <si>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</si>
  <si>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</si>
  <si>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</si>
  <si>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</si>
  <si>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</si>
  <si>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</si>
  <si>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</si>
  <si>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</si>
  <si>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</si>
  <si>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</si>
  <si>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</si>
  <si>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</si>
  <si>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</si>
  <si>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</si>
  <si>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</si>
  <si>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</si>
  <si>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</si>
  <si>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</si>
  <si>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</si>
  <si>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</si>
  <si>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</si>
  <si>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</si>
  <si>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</si>
  <si>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</si>
  <si>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</si>
  <si>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</si>
  <si>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</si>
  <si>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</si>
  <si>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</si>
  <si>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</si>
  <si>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</si>
  <si>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</si>
  <si>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</si>
  <si>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</si>
  <si>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</si>
  <si>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</si>
  <si>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</si>
  <si>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</si>
  <si>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</si>
  <si>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</si>
  <si>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</si>
  <si>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</si>
  <si>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</si>
  <si>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</si>
  <si>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</si>
  <si>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</si>
  <si>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</si>
  <si>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</si>
  <si>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</si>
  <si>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</si>
  <si>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</si>
  <si>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</si>
  <si>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</si>
  <si>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</si>
  <si>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</si>
  <si>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</si>
  <si>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</si>
  <si>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</si>
  <si>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</si>
  <si>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</si>
  <si>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</si>
  <si>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</si>
  <si>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</si>
  <si>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</si>
  <si>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</si>
  <si>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</si>
  <si>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</si>
  <si>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</si>
  <si>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</si>
  <si>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</si>
  <si>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</si>
  <si>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</si>
  <si>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</si>
  <si>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</si>
  <si>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</si>
  <si>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</si>
  <si>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</si>
  <si>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</si>
  <si>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</si>
  <si>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</si>
  <si>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</si>
  <si>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</si>
  <si>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</si>
  <si>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</si>
  <si>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</si>
  <si>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</si>
  <si>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</si>
  <si>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</si>
  <si>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</si>
  <si>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</si>
  <si>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</si>
  <si>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</si>
  <si>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</si>
  <si>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</si>
  <si>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</si>
  <si>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</si>
  <si>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</si>
  <si>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</si>
  <si>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</si>
  <si>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</si>
  <si>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</si>
  <si>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</si>
  <si>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</si>
  <si>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</si>
  <si>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</si>
  <si>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</si>
  <si>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</si>
  <si>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</si>
  <si>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</si>
  <si>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</si>
  <si>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</si>
  <si>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</si>
  <si>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</si>
  <si>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</si>
  <si>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</si>
  <si>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</si>
  <si>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</si>
  <si>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</si>
  <si>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</si>
  <si>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</si>
  <si>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</si>
  <si>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</si>
  <si>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</si>
  <si>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</si>
  <si>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</si>
  <si>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</si>
  <si>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</si>
  <si>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</si>
  <si>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</si>
  <si>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</si>
  <si>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</si>
  <si>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</si>
  <si>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</si>
  <si>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</si>
  <si>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</si>
  <si>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</si>
  <si>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</si>
  <si>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</si>
  <si>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</si>
  <si>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</si>
  <si>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</si>
  <si>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</si>
  <si>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</si>
  <si>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</si>
  <si>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</si>
  <si>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</si>
  <si>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</si>
  <si>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</si>
  <si>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</si>
  <si>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</si>
  <si>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</si>
  <si>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</si>
  <si>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</si>
  <si>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</si>
  <si>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</si>
  <si>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</si>
  <si>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</si>
  <si>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</si>
  <si>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</si>
  <si>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</si>
  <si>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</si>
  <si>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</si>
  <si>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</si>
  <si>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</si>
  <si>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</si>
  <si>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</si>
  <si>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</si>
  <si>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</si>
  <si>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</si>
  <si>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</si>
  <si>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</si>
  <si>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</si>
  <si>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</si>
  <si>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</si>
  <si>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</si>
  <si>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</si>
  <si>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</si>
  <si>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</si>
  <si>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</si>
  <si>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</si>
  <si>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</si>
  <si>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</si>
  <si>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</si>
  <si>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</si>
  <si>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</si>
  <si>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</si>
  <si>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</si>
  <si>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</si>
  <si>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</si>
  <si>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</si>
  <si>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</si>
  <si>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</si>
  <si>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</si>
  <si>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</si>
  <si>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</si>
  <si>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</si>
  <si>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</si>
  <si>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</si>
  <si>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</si>
  <si>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</si>
  <si>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</si>
  <si>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</si>
  <si>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</si>
  <si>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</si>
  <si>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</si>
  <si>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</si>
  <si>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</si>
  <si>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</si>
  <si>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</si>
  <si>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</si>
  <si>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</si>
  <si>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</si>
  <si>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</si>
  <si>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</si>
  <si>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</si>
  <si>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</si>
  <si>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</si>
  <si>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</si>
  <si>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</si>
  <si>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</si>
  <si>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</si>
  <si>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</si>
  <si>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</si>
  <si>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</si>
  <si>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</si>
  <si>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</si>
  <si>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</si>
  <si>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</si>
  <si>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</si>
  <si>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</si>
  <si>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</si>
  <si>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</si>
  <si>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</si>
  <si>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</si>
  <si>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</si>
  <si>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</si>
  <si>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</si>
  <si>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</si>
  <si>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</si>
  <si>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</si>
  <si>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</si>
  <si>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</si>
  <si>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</si>
  <si>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</si>
  <si>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</si>
  <si>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</si>
  <si>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</si>
  <si>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</si>
  <si>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</si>
  <si>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</si>
  <si>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</si>
  <si>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</si>
  <si>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</si>
  <si>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</si>
  <si>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</si>
  <si>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</si>
  <si>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</si>
  <si>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</si>
  <si>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</si>
  <si>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</si>
  <si>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</si>
  <si>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</si>
  <si>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</si>
  <si>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</si>
  <si>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</si>
  <si>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</si>
  <si>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</si>
  <si>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</si>
  <si>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</si>
  <si>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</si>
  <si>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</si>
  <si>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</si>
  <si>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</si>
  <si>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</si>
  <si>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</si>
  <si>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</si>
  <si>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</si>
  <si>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</si>
  <si>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</si>
  <si>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</si>
  <si>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</si>
  <si>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</si>
  <si>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</si>
  <si>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</si>
  <si>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</si>
  <si>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</si>
  <si>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</si>
  <si>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</si>
  <si>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</si>
  <si>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</si>
  <si>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</si>
  <si>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</si>
  <si>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</si>
  <si>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</si>
  <si>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</si>
  <si>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</si>
  <si>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</si>
  <si>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</si>
  <si>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</si>
  <si>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</si>
  <si>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</si>
  <si>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</si>
  <si>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</si>
  <si>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</si>
  <si>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</si>
  <si>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</si>
  <si>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</si>
  <si>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</si>
  <si>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</si>
  <si>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</si>
  <si>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</si>
  <si>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</si>
  <si>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</si>
  <si>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</si>
  <si>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</si>
  <si>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</si>
  <si>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</si>
  <si>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</si>
  <si>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</si>
  <si>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</si>
  <si>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</si>
  <si>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</si>
  <si>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</si>
  <si>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</si>
  <si>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</si>
  <si>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</si>
  <si>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</si>
  <si>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</si>
  <si>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</si>
  <si>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</si>
  <si>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</si>
  <si>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</si>
  <si>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</si>
  <si>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</si>
  <si>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</si>
  <si>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</si>
  <si>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</si>
  <si>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</si>
  <si>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</si>
  <si>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</si>
  <si>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</si>
  <si>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</si>
  <si>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</si>
  <si>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</si>
  <si>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</si>
  <si>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</si>
  <si>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</si>
  <si>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</si>
  <si>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</si>
  <si>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del Municipio de Acámbaro, Guanajuato</t>
  </si>
  <si>
    <t>Correspondiente del 1 de Enero al 30 de Septiembre de 2023</t>
  </si>
  <si>
    <t>Mtra. Yazmin Romero Corral</t>
  </si>
  <si>
    <t>Directora General del SMDIF</t>
  </si>
  <si>
    <t>_______________________________</t>
  </si>
  <si>
    <t>C.P. Omar Angeles Navarrete</t>
  </si>
  <si>
    <t>Subdirector de Administración y Finanzas SMDIF</t>
  </si>
  <si>
    <t>________________________________</t>
  </si>
  <si>
    <t>_____________________________</t>
  </si>
  <si>
    <t>______________________________</t>
  </si>
  <si>
    <t>C.P. Omar Angeles Navarret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</si>
</sst>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color rgb="FF000000"/>
      <name val="Arial"/>
      <family val="2"/>
    </font>
    <font>
      <sz val="6.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2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3" fillId="0" borderId="0" xfId="9" applyFont="1" applyAlignment="1">
      <alignment horizontal="center"/>
    </xf>
    <xf numFmtId="0" fontId="13" fillId="0" borderId="0" xfId="8" applyFont="1" applyAlignment="1">
      <alignment horizont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3" fillId="0" borderId="0" xfId="9" applyFont="1" applyAlignment="1">
      <alignment horizontal="center"/>
    </xf>
    <xf numFmtId="0" fontId="13" fillId="0" borderId="0" xfId="8" applyFont="1" applyAlignment="1">
      <alignment horizont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0" applyFont="1" applyAlignment="1" applyProtection="1">
      <alignment horizontal="center"/>
      <protection locked="0"/>
    </xf>
    <xf numFmtId="0" fontId="22" fillId="0" borderId="0" xfId="9" applyFont="1"/>
    <xf numFmtId="0" fontId="17" fillId="6" borderId="0" xfId="9" applyFont="1" applyFill="1" applyAlignment="1">
      <alignment wrapText="1"/>
    </xf>
    <xf numFmtId="0" fontId="23" fillId="0" borderId="0" xfId="9" applyFont="1" applyAlignment="1">
      <alignment horizontal="left" vertical="top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9"/>
  <sheetViews>
    <sheetView zoomScaleNormal="100" zoomScaleSheetLayoutView="100" workbookViewId="0">
      <pane ySplit="5" topLeftCell="A27" activePane="bottomLeft" state="frozen"/>
      <selection activeCell="A14" sqref="A14:B14"/>
      <selection pane="bottomLeft" activeCell="D53" sqref="D53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68" t="s">
        <v>662</v>
      </c>
      <c r="B1" s="168"/>
      <c r="C1" s="17"/>
      <c r="D1" s="14" t="s">
        <v>602</v>
      </c>
      <c r="E1" s="15">
        <v>2023</v>
      </c>
    </row>
    <row r="2" spans="1:5" ht="18.899999999999999" customHeight="1" x14ac:dyDescent="0.2">
      <c r="A2" s="169" t="s">
        <v>601</v>
      </c>
      <c r="B2" s="169"/>
      <c r="C2" s="36"/>
      <c r="D2" s="14" t="s">
        <v>603</v>
      </c>
      <c r="E2" s="17" t="s">
        <v>608</v>
      </c>
    </row>
    <row r="3" spans="1:5" ht="18.899999999999999" customHeight="1" x14ac:dyDescent="0.2">
      <c r="A3" s="170" t="s">
        <v>663</v>
      </c>
      <c r="B3" s="170"/>
      <c r="C3" s="17"/>
      <c r="D3" s="14" t="s">
        <v>604</v>
      </c>
      <c r="E3" s="15">
        <v>3</v>
      </c>
    </row>
    <row r="4" spans="1:5" s="93" customFormat="1" ht="18.899999999999999" customHeight="1" x14ac:dyDescent="0.2">
      <c r="A4" s="170" t="s">
        <v>623</v>
      </c>
      <c r="B4" s="170"/>
      <c r="C4" s="170"/>
      <c r="D4" s="170"/>
      <c r="E4" s="170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5" x14ac:dyDescent="0.2">
      <c r="A33" s="7"/>
      <c r="B33" s="10"/>
    </row>
    <row r="34" spans="1:5" x14ac:dyDescent="0.2">
      <c r="A34" s="7"/>
      <c r="B34" s="9"/>
    </row>
    <row r="35" spans="1:5" x14ac:dyDescent="0.2">
      <c r="A35" s="45" t="s">
        <v>48</v>
      </c>
      <c r="B35" s="46" t="s">
        <v>43</v>
      </c>
    </row>
    <row r="36" spans="1:5" x14ac:dyDescent="0.2">
      <c r="A36" s="45" t="s">
        <v>49</v>
      </c>
      <c r="B36" s="46" t="s">
        <v>44</v>
      </c>
    </row>
    <row r="37" spans="1:5" x14ac:dyDescent="0.2">
      <c r="A37" s="7"/>
      <c r="B37" s="10"/>
    </row>
    <row r="38" spans="1:5" x14ac:dyDescent="0.2">
      <c r="A38" s="7"/>
      <c r="B38" s="8" t="s">
        <v>46</v>
      </c>
    </row>
    <row r="39" spans="1:5" x14ac:dyDescent="0.2">
      <c r="A39" s="7" t="s">
        <v>47</v>
      </c>
      <c r="B39" s="46" t="s">
        <v>32</v>
      </c>
    </row>
    <row r="40" spans="1:5" x14ac:dyDescent="0.2">
      <c r="A40" s="7"/>
      <c r="B40" s="46" t="s">
        <v>624</v>
      </c>
    </row>
    <row r="41" spans="1:5" ht="10.8" thickBot="1" x14ac:dyDescent="0.25">
      <c r="A41" s="11"/>
      <c r="B41" s="12"/>
    </row>
    <row r="44" spans="1:5" x14ac:dyDescent="0.2">
      <c r="B44" s="93" t="s">
        <v>625</v>
      </c>
    </row>
    <row r="47" spans="1:5" x14ac:dyDescent="0.2">
      <c r="B47" s="167" t="s">
        <v>669</v>
      </c>
      <c r="C47" s="174" t="s">
        <v>671</v>
      </c>
      <c r="D47" s="174"/>
      <c r="E47" s="174"/>
    </row>
    <row r="48" spans="1:5" x14ac:dyDescent="0.2">
      <c r="B48" s="166" t="s">
        <v>664</v>
      </c>
      <c r="C48" s="198" t="s">
        <v>672</v>
      </c>
      <c r="D48" s="198"/>
      <c r="E48" s="198"/>
    </row>
    <row r="49" spans="2:5" ht="10.8" customHeight="1" x14ac:dyDescent="0.2">
      <c r="B49" s="166" t="s">
        <v>665</v>
      </c>
      <c r="C49" s="173" t="s">
        <v>668</v>
      </c>
      <c r="D49" s="173"/>
      <c r="E49" s="173"/>
    </row>
  </sheetData>
  <sheetProtection formatCells="0" formatColumns="0" formatRows="0" autoFilter="0" pivotTables="0"/>
  <mergeCells count="7">
    <mergeCell ref="C47:E47"/>
    <mergeCell ref="C49:E49"/>
    <mergeCell ref="C48:E48"/>
    <mergeCell ref="A1:B1"/>
    <mergeCell ref="A2:B2"/>
    <mergeCell ref="A3:B3"/>
    <mergeCell ref="A4:E4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3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workbookViewId="0">
      <selection activeCell="B25" sqref="B25:D27"/>
    </sheetView>
  </sheetViews>
  <sheetFormatPr baseColWidth="10" defaultColWidth="11.44140625" defaultRowHeight="10.199999999999999" x14ac:dyDescent="0.2"/>
  <cols>
    <col min="1" max="1" width="3.33203125" style="39" customWidth="1"/>
    <col min="2" max="2" width="56.5546875" style="39" customWidth="1"/>
    <col min="3" max="3" width="20.33203125" style="39" customWidth="1"/>
    <col min="4" max="16384" width="11.44140625" style="39"/>
  </cols>
  <sheetData>
    <row r="1" spans="1:3" s="37" customFormat="1" ht="18" customHeight="1" x14ac:dyDescent="0.3">
      <c r="A1" s="176" t="s">
        <v>662</v>
      </c>
      <c r="B1" s="177"/>
      <c r="C1" s="178"/>
    </row>
    <row r="2" spans="1:3" s="37" customFormat="1" ht="18" customHeight="1" x14ac:dyDescent="0.3">
      <c r="A2" s="179" t="s">
        <v>613</v>
      </c>
      <c r="B2" s="180"/>
      <c r="C2" s="181"/>
    </row>
    <row r="3" spans="1:3" s="37" customFormat="1" ht="18" customHeight="1" x14ac:dyDescent="0.3">
      <c r="A3" s="179" t="s">
        <v>663</v>
      </c>
      <c r="B3" s="182"/>
      <c r="C3" s="181"/>
    </row>
    <row r="4" spans="1:3" s="40" customFormat="1" ht="18" customHeight="1" x14ac:dyDescent="0.2">
      <c r="A4" s="183" t="s">
        <v>614</v>
      </c>
      <c r="B4" s="184"/>
      <c r="C4" s="185"/>
    </row>
    <row r="5" spans="1:3" s="38" customFormat="1" x14ac:dyDescent="0.2">
      <c r="A5" s="58" t="s">
        <v>521</v>
      </c>
      <c r="B5" s="58"/>
      <c r="C5" s="145">
        <v>9985323.1899999995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4" x14ac:dyDescent="0.2">
      <c r="A17" s="70">
        <v>3.2</v>
      </c>
      <c r="B17" s="63" t="s">
        <v>530</v>
      </c>
      <c r="C17" s="147">
        <v>0</v>
      </c>
    </row>
    <row r="18" spans="1:4" x14ac:dyDescent="0.2">
      <c r="A18" s="70">
        <v>3.3</v>
      </c>
      <c r="B18" s="65" t="s">
        <v>531</v>
      </c>
      <c r="C18" s="148">
        <v>0</v>
      </c>
    </row>
    <row r="19" spans="1:4" x14ac:dyDescent="0.2">
      <c r="A19" s="59"/>
      <c r="B19" s="71"/>
      <c r="C19" s="72"/>
    </row>
    <row r="20" spans="1:4" x14ac:dyDescent="0.2">
      <c r="A20" s="73" t="s">
        <v>660</v>
      </c>
      <c r="B20" s="73"/>
      <c r="C20" s="145">
        <f>C5+C7-C15</f>
        <v>9985323.1899999995</v>
      </c>
    </row>
    <row r="22" spans="1:4" x14ac:dyDescent="0.2">
      <c r="B22" s="39" t="s">
        <v>625</v>
      </c>
    </row>
    <row r="25" spans="1:4" x14ac:dyDescent="0.2">
      <c r="B25" s="22" t="s">
        <v>669</v>
      </c>
      <c r="C25" s="174" t="s">
        <v>670</v>
      </c>
      <c r="D25" s="174"/>
    </row>
    <row r="26" spans="1:4" x14ac:dyDescent="0.2">
      <c r="B26" s="131" t="s">
        <v>664</v>
      </c>
      <c r="C26" s="173" t="s">
        <v>667</v>
      </c>
      <c r="D26" s="173"/>
    </row>
    <row r="27" spans="1:4" x14ac:dyDescent="0.2">
      <c r="B27" s="131" t="s">
        <v>665</v>
      </c>
      <c r="C27" s="173" t="s">
        <v>668</v>
      </c>
      <c r="D27" s="173"/>
    </row>
  </sheetData>
  <mergeCells count="7">
    <mergeCell ref="C26:D26"/>
    <mergeCell ref="C27:D27"/>
    <mergeCell ref="A1:C1"/>
    <mergeCell ref="A2:C2"/>
    <mergeCell ref="A3:C3"/>
    <mergeCell ref="A4:C4"/>
    <mergeCell ref="C25:D25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showGridLines="0" workbookViewId="0">
      <selection activeCell="B42" sqref="B42:D44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86" t="s">
        <v>662</v>
      </c>
      <c r="B1" s="187"/>
      <c r="C1" s="188"/>
    </row>
    <row r="2" spans="1:3" s="41" customFormat="1" ht="18.899999999999999" customHeight="1" x14ac:dyDescent="0.3">
      <c r="A2" s="189" t="s">
        <v>615</v>
      </c>
      <c r="B2" s="190"/>
      <c r="C2" s="191"/>
    </row>
    <row r="3" spans="1:3" s="41" customFormat="1" ht="18.899999999999999" customHeight="1" x14ac:dyDescent="0.3">
      <c r="A3" s="189" t="s">
        <v>663</v>
      </c>
      <c r="B3" s="192"/>
      <c r="C3" s="191"/>
    </row>
    <row r="4" spans="1:3" s="42" customFormat="1" x14ac:dyDescent="0.2">
      <c r="A4" s="183" t="s">
        <v>614</v>
      </c>
      <c r="B4" s="184"/>
      <c r="C4" s="185"/>
    </row>
    <row r="5" spans="1:3" x14ac:dyDescent="0.2">
      <c r="A5" s="84" t="s">
        <v>534</v>
      </c>
      <c r="B5" s="58"/>
      <c r="C5" s="149">
        <v>8162794.3899999997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0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0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0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4" x14ac:dyDescent="0.2">
      <c r="A33" s="90" t="s">
        <v>558</v>
      </c>
      <c r="B33" s="77" t="s">
        <v>449</v>
      </c>
      <c r="C33" s="150">
        <v>0</v>
      </c>
    </row>
    <row r="34" spans="1:4" x14ac:dyDescent="0.2">
      <c r="A34" s="90" t="s">
        <v>559</v>
      </c>
      <c r="B34" s="77" t="s">
        <v>455</v>
      </c>
      <c r="C34" s="150">
        <v>0</v>
      </c>
    </row>
    <row r="35" spans="1:4" x14ac:dyDescent="0.2">
      <c r="A35" s="90" t="s">
        <v>560</v>
      </c>
      <c r="B35" s="85" t="s">
        <v>561</v>
      </c>
      <c r="C35" s="152">
        <v>0</v>
      </c>
    </row>
    <row r="36" spans="1:4" x14ac:dyDescent="0.2">
      <c r="A36" s="78"/>
      <c r="B36" s="81"/>
      <c r="C36" s="82"/>
    </row>
    <row r="37" spans="1:4" x14ac:dyDescent="0.2">
      <c r="A37" s="83" t="s">
        <v>661</v>
      </c>
      <c r="B37" s="58"/>
      <c r="C37" s="145">
        <f>C5-C7+C30</f>
        <v>8162794.3899999997</v>
      </c>
    </row>
    <row r="39" spans="1:4" x14ac:dyDescent="0.2">
      <c r="B39" s="39" t="s">
        <v>625</v>
      </c>
    </row>
    <row r="42" spans="1:4" x14ac:dyDescent="0.2">
      <c r="B42" s="22" t="s">
        <v>669</v>
      </c>
      <c r="C42" s="174" t="s">
        <v>670</v>
      </c>
      <c r="D42" s="174"/>
    </row>
    <row r="43" spans="1:4" x14ac:dyDescent="0.2">
      <c r="B43" s="131" t="s">
        <v>664</v>
      </c>
      <c r="C43" s="173" t="s">
        <v>667</v>
      </c>
      <c r="D43" s="173"/>
    </row>
    <row r="44" spans="1:4" x14ac:dyDescent="0.2">
      <c r="B44" s="131" t="s">
        <v>665</v>
      </c>
      <c r="C44" s="173" t="s">
        <v>668</v>
      </c>
      <c r="D44" s="173"/>
    </row>
  </sheetData>
  <mergeCells count="7">
    <mergeCell ref="C43:D43"/>
    <mergeCell ref="C44:D44"/>
    <mergeCell ref="A1:C1"/>
    <mergeCell ref="A2:C2"/>
    <mergeCell ref="A3:C3"/>
    <mergeCell ref="A4:C4"/>
    <mergeCell ref="C42:D4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25" workbookViewId="0">
      <selection activeCell="D53" sqref="D53:G53"/>
    </sheetView>
  </sheetViews>
  <sheetFormatPr baseColWidth="10" defaultColWidth="9.109375" defaultRowHeight="10.199999999999999" x14ac:dyDescent="0.2"/>
  <cols>
    <col min="1" max="1" width="5.44140625" style="29" customWidth="1"/>
    <col min="2" max="2" width="54.21875" style="29" customWidth="1"/>
    <col min="3" max="3" width="5.21875" style="29" customWidth="1"/>
    <col min="4" max="4" width="9.6640625" style="29" customWidth="1"/>
    <col min="5" max="5" width="10.44140625" style="29" customWidth="1"/>
    <col min="6" max="6" width="10.21875" style="29" customWidth="1"/>
    <col min="7" max="7" width="7.33203125" style="29" customWidth="1"/>
    <col min="8" max="8" width="4.109375" style="29" customWidth="1"/>
    <col min="9" max="9" width="9.33203125" style="29" customWidth="1"/>
    <col min="10" max="10" width="6.6640625" style="29" customWidth="1"/>
    <col min="11" max="16384" width="9.109375" style="29"/>
  </cols>
  <sheetData>
    <row r="1" spans="1:10" ht="18" customHeight="1" x14ac:dyDescent="0.2">
      <c r="A1" s="175" t="s">
        <v>662</v>
      </c>
      <c r="B1" s="193"/>
      <c r="C1" s="193"/>
      <c r="D1" s="193"/>
      <c r="E1" s="193"/>
      <c r="F1" s="193"/>
      <c r="G1" s="27" t="s">
        <v>605</v>
      </c>
      <c r="H1" s="28">
        <v>2023</v>
      </c>
    </row>
    <row r="2" spans="1:10" ht="15.6" customHeight="1" x14ac:dyDescent="0.2">
      <c r="A2" s="175" t="s">
        <v>616</v>
      </c>
      <c r="B2" s="193"/>
      <c r="C2" s="193"/>
      <c r="D2" s="193"/>
      <c r="E2" s="193"/>
      <c r="F2" s="193"/>
      <c r="G2" s="27" t="s">
        <v>606</v>
      </c>
      <c r="H2" s="28" t="s">
        <v>608</v>
      </c>
    </row>
    <row r="3" spans="1:10" ht="15.6" customHeight="1" x14ac:dyDescent="0.2">
      <c r="A3" s="194" t="s">
        <v>663</v>
      </c>
      <c r="B3" s="195"/>
      <c r="C3" s="195"/>
      <c r="D3" s="195"/>
      <c r="E3" s="195"/>
      <c r="F3" s="195"/>
      <c r="G3" s="27" t="s">
        <v>607</v>
      </c>
      <c r="H3" s="28">
        <v>3</v>
      </c>
    </row>
    <row r="4" spans="1:10" ht="13.2" customHeight="1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5" spans="1:10" ht="10.199999999999999" customHeight="1" x14ac:dyDescent="0.2"/>
    <row r="6" spans="1:10" ht="10.199999999999999" customHeight="1" x14ac:dyDescent="0.2"/>
    <row r="7" spans="1:10" ht="31.8" customHeight="1" x14ac:dyDescent="0.2">
      <c r="A7" s="32" t="s">
        <v>144</v>
      </c>
      <c r="B7" s="32" t="s">
        <v>487</v>
      </c>
      <c r="C7" s="200" t="s">
        <v>178</v>
      </c>
      <c r="D7" s="200" t="s">
        <v>488</v>
      </c>
      <c r="E7" s="200" t="s">
        <v>489</v>
      </c>
      <c r="F7" s="32" t="s">
        <v>177</v>
      </c>
      <c r="G7" s="200" t="s">
        <v>122</v>
      </c>
      <c r="H7" s="32" t="s">
        <v>180</v>
      </c>
      <c r="I7" s="32" t="s">
        <v>181</v>
      </c>
      <c r="J7" s="200" t="s">
        <v>182</v>
      </c>
    </row>
    <row r="8" spans="1:10" s="44" customFormat="1" ht="16.2" customHeigh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19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19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19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19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19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19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01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ht="14.4" customHeigh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12656988.23</v>
      </c>
      <c r="E36" s="34">
        <v>0</v>
      </c>
      <c r="F36" s="34">
        <f t="shared" si="0"/>
        <v>12656988.23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12160785.9</v>
      </c>
      <c r="E37" s="34">
        <v>-15110950.939999999</v>
      </c>
      <c r="F37" s="34">
        <f t="shared" si="0"/>
        <v>-2950165.0399999991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278500</v>
      </c>
      <c r="E38" s="34">
        <v>0</v>
      </c>
      <c r="F38" s="34">
        <f t="shared" si="0"/>
        <v>278500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413.07</v>
      </c>
      <c r="E39" s="34">
        <v>-413.07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-2261853.5</v>
      </c>
      <c r="E40" s="34">
        <v>-7723469.6900000004</v>
      </c>
      <c r="F40" s="34">
        <f t="shared" si="0"/>
        <v>-9985323.1900000013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-12656988.23</v>
      </c>
      <c r="F41" s="34">
        <f t="shared" si="0"/>
        <v>-12656988.23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12935488.23</v>
      </c>
      <c r="E42" s="34">
        <v>-8935647.9700000007</v>
      </c>
      <c r="F42" s="34">
        <f t="shared" si="0"/>
        <v>3999840.26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-278500</v>
      </c>
      <c r="F43" s="34">
        <f t="shared" si="0"/>
        <v>-278500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3783669.51</v>
      </c>
      <c r="E44" s="34">
        <v>-3010815.93</v>
      </c>
      <c r="F44" s="34">
        <f t="shared" si="0"/>
        <v>772853.57999999961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4475024.88</v>
      </c>
      <c r="E45" s="34">
        <v>-4475024.88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93333.24</v>
      </c>
      <c r="E46" s="34">
        <v>-93333.24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3934550.87</v>
      </c>
      <c r="E47" s="34">
        <v>4228243.5199999996</v>
      </c>
      <c r="F47" s="34">
        <f t="shared" si="0"/>
        <v>8162794.3899999997</v>
      </c>
    </row>
    <row r="49" spans="2:7" ht="11.4" customHeight="1" x14ac:dyDescent="0.2">
      <c r="B49" s="29" t="s">
        <v>625</v>
      </c>
    </row>
    <row r="50" spans="2:7" ht="11.4" customHeight="1" x14ac:dyDescent="0.2"/>
    <row r="52" spans="2:7" x14ac:dyDescent="0.2">
      <c r="B52" s="131" t="s">
        <v>666</v>
      </c>
      <c r="D52" s="173" t="s">
        <v>671</v>
      </c>
      <c r="E52" s="173"/>
      <c r="F52" s="173"/>
      <c r="G52" s="173"/>
    </row>
    <row r="53" spans="2:7" x14ac:dyDescent="0.2">
      <c r="B53" s="131" t="s">
        <v>664</v>
      </c>
      <c r="D53" s="173" t="s">
        <v>667</v>
      </c>
      <c r="E53" s="173"/>
      <c r="F53" s="173"/>
      <c r="G53" s="173"/>
    </row>
    <row r="54" spans="2:7" x14ac:dyDescent="0.2">
      <c r="B54" s="131" t="s">
        <v>665</v>
      </c>
      <c r="D54" s="173" t="s">
        <v>668</v>
      </c>
      <c r="E54" s="173"/>
      <c r="F54" s="173"/>
      <c r="G54" s="173"/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D53:G53"/>
    <mergeCell ref="D54:G54"/>
    <mergeCell ref="D52:G52"/>
  </mergeCells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>
      <selection activeCell="A30" sqref="A30"/>
    </sheetView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" customHeight="1" x14ac:dyDescent="0.2">
      <c r="A5" s="196" t="s">
        <v>34</v>
      </c>
      <c r="B5" s="196"/>
      <c r="C5" s="196"/>
      <c r="D5" s="196"/>
      <c r="E5" s="196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3.2" x14ac:dyDescent="0.25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7" t="s">
        <v>36</v>
      </c>
      <c r="C10" s="197"/>
      <c r="D10" s="197"/>
      <c r="E10" s="197"/>
    </row>
    <row r="11" spans="1:8" s="119" customFormat="1" ht="12.9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7" t="s">
        <v>38</v>
      </c>
      <c r="C12" s="197"/>
      <c r="D12" s="197"/>
      <c r="E12" s="197"/>
    </row>
    <row r="13" spans="1:8" s="119" customFormat="1" ht="26.1" customHeight="1" x14ac:dyDescent="0.2">
      <c r="A13" s="123" t="s">
        <v>595</v>
      </c>
      <c r="B13" s="197" t="s">
        <v>39</v>
      </c>
      <c r="C13" s="197"/>
      <c r="D13" s="197"/>
      <c r="E13" s="197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" customHeight="1" x14ac:dyDescent="0.2">
      <c r="A16" s="123" t="s">
        <v>597</v>
      </c>
    </row>
    <row r="17" spans="1:4" s="119" customFormat="1" ht="12.9" customHeight="1" x14ac:dyDescent="0.2">
      <c r="A17" s="124"/>
    </row>
    <row r="18" spans="1:4" s="119" customFormat="1" ht="12.9" customHeight="1" x14ac:dyDescent="0.2">
      <c r="A18" s="134" t="s">
        <v>95</v>
      </c>
    </row>
    <row r="19" spans="1:4" s="119" customFormat="1" ht="12.9" customHeight="1" x14ac:dyDescent="0.2">
      <c r="A19" s="127" t="s">
        <v>598</v>
      </c>
    </row>
    <row r="20" spans="1:4" s="119" customFormat="1" ht="12.9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5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zoomScale="106" zoomScaleNormal="106" workbookViewId="0">
      <selection activeCell="D154" sqref="D154:E156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71" t="s">
        <v>662</v>
      </c>
      <c r="B1" s="172"/>
      <c r="C1" s="172"/>
      <c r="D1" s="172"/>
      <c r="E1" s="172"/>
      <c r="F1" s="172"/>
      <c r="G1" s="14" t="s">
        <v>605</v>
      </c>
      <c r="H1" s="25">
        <v>2023</v>
      </c>
    </row>
    <row r="2" spans="1:8" s="16" customFormat="1" ht="18.899999999999999" customHeight="1" x14ac:dyDescent="0.3">
      <c r="A2" s="171" t="s">
        <v>609</v>
      </c>
      <c r="B2" s="172"/>
      <c r="C2" s="172"/>
      <c r="D2" s="172"/>
      <c r="E2" s="172"/>
      <c r="F2" s="172"/>
      <c r="G2" s="14" t="s">
        <v>606</v>
      </c>
      <c r="H2" s="25" t="s">
        <v>608</v>
      </c>
    </row>
    <row r="3" spans="1:8" s="16" customFormat="1" ht="18.899999999999999" customHeight="1" x14ac:dyDescent="0.3">
      <c r="A3" s="171" t="s">
        <v>663</v>
      </c>
      <c r="B3" s="172"/>
      <c r="C3" s="172"/>
      <c r="D3" s="172"/>
      <c r="E3" s="172"/>
      <c r="F3" s="172"/>
      <c r="G3" s="14" t="s">
        <v>607</v>
      </c>
      <c r="H3" s="25">
        <v>3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487154.15</v>
      </c>
      <c r="D15" s="24">
        <v>486572.11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16</v>
      </c>
      <c r="D16" s="24">
        <v>16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-10460.950000000001</v>
      </c>
      <c r="D20" s="24">
        <v>-10460.950000000001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10000</v>
      </c>
      <c r="D21" s="24">
        <v>10000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928</v>
      </c>
      <c r="D23" s="24">
        <v>928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5447.71</v>
      </c>
      <c r="D25" s="24">
        <v>5447.71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4323370.16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4313890.16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9480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3031280.4800000004</v>
      </c>
      <c r="D62" s="24">
        <f t="shared" ref="D62:E62" si="0">SUM(D63:D70)</f>
        <v>0</v>
      </c>
      <c r="E62" s="24">
        <f t="shared" si="0"/>
        <v>527346.31000000006</v>
      </c>
    </row>
    <row r="63" spans="1:9" x14ac:dyDescent="0.2">
      <c r="A63" s="22">
        <v>1241</v>
      </c>
      <c r="B63" s="20" t="s">
        <v>237</v>
      </c>
      <c r="C63" s="24">
        <v>588831.03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0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2377407.9900000002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527346.31000000006</v>
      </c>
    </row>
    <row r="68" spans="1:9" x14ac:dyDescent="0.2">
      <c r="A68" s="22">
        <v>1246</v>
      </c>
      <c r="B68" s="20" t="s">
        <v>242</v>
      </c>
      <c r="C68" s="24">
        <v>65041.46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178703.41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178703.41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512761.56</v>
      </c>
      <c r="D110" s="24">
        <f>SUM(D111:D119)</f>
        <v>512761.56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478664.88</v>
      </c>
      <c r="D111" s="24">
        <f>C111</f>
        <v>478664.88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-27140.46</v>
      </c>
      <c r="D112" s="24">
        <f t="shared" ref="D112:D119" si="1">C112</f>
        <v>-27140.46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928</v>
      </c>
      <c r="D113" s="24">
        <f t="shared" si="1"/>
        <v>928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-6447.24</v>
      </c>
      <c r="D117" s="24">
        <f t="shared" si="1"/>
        <v>-6447.24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66756.38</v>
      </c>
      <c r="D119" s="24">
        <f t="shared" si="1"/>
        <v>66756.38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5" x14ac:dyDescent="0.2">
      <c r="A145" s="22">
        <v>2199</v>
      </c>
      <c r="B145" s="20" t="s">
        <v>298</v>
      </c>
      <c r="C145" s="24">
        <v>0</v>
      </c>
    </row>
    <row r="146" spans="1:5" x14ac:dyDescent="0.2">
      <c r="A146" s="22">
        <v>2240</v>
      </c>
      <c r="B146" s="20" t="s">
        <v>299</v>
      </c>
      <c r="C146" s="24">
        <f>SUM(C147:C149)</f>
        <v>0</v>
      </c>
    </row>
    <row r="147" spans="1:5" x14ac:dyDescent="0.2">
      <c r="A147" s="22">
        <v>2241</v>
      </c>
      <c r="B147" s="20" t="s">
        <v>300</v>
      </c>
      <c r="C147" s="24">
        <v>0</v>
      </c>
    </row>
    <row r="148" spans="1:5" x14ac:dyDescent="0.2">
      <c r="A148" s="22">
        <v>2242</v>
      </c>
      <c r="B148" s="20" t="s">
        <v>301</v>
      </c>
      <c r="C148" s="24">
        <v>0</v>
      </c>
    </row>
    <row r="149" spans="1:5" x14ac:dyDescent="0.2">
      <c r="A149" s="22">
        <v>2249</v>
      </c>
      <c r="B149" s="20" t="s">
        <v>302</v>
      </c>
      <c r="C149" s="24">
        <v>0</v>
      </c>
    </row>
    <row r="151" spans="1:5" x14ac:dyDescent="0.2">
      <c r="B151" s="20" t="s">
        <v>625</v>
      </c>
    </row>
    <row r="154" spans="1:5" x14ac:dyDescent="0.2">
      <c r="B154" s="22" t="s">
        <v>669</v>
      </c>
      <c r="D154" s="174" t="s">
        <v>671</v>
      </c>
      <c r="E154" s="174"/>
    </row>
    <row r="155" spans="1:5" x14ac:dyDescent="0.2">
      <c r="B155" s="131" t="s">
        <v>664</v>
      </c>
      <c r="C155" s="130"/>
      <c r="D155" s="173" t="s">
        <v>667</v>
      </c>
      <c r="E155" s="173"/>
    </row>
    <row r="156" spans="1:5" x14ac:dyDescent="0.2">
      <c r="B156" s="131" t="s">
        <v>665</v>
      </c>
      <c r="C156" s="130"/>
      <c r="D156" s="173" t="s">
        <v>668</v>
      </c>
      <c r="E156" s="173"/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D155:E155"/>
    <mergeCell ref="D156:E156"/>
    <mergeCell ref="D154:E15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4"/>
  <sheetViews>
    <sheetView zoomScaleNormal="100" workbookViewId="0">
      <selection activeCell="D222" sqref="D222:E224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69" t="s">
        <v>662</v>
      </c>
      <c r="B1" s="169"/>
      <c r="C1" s="169"/>
      <c r="D1" s="14" t="s">
        <v>605</v>
      </c>
      <c r="E1" s="25">
        <v>2023</v>
      </c>
    </row>
    <row r="2" spans="1:5" s="16" customFormat="1" ht="18.899999999999999" customHeight="1" x14ac:dyDescent="0.3">
      <c r="A2" s="169" t="s">
        <v>610</v>
      </c>
      <c r="B2" s="169"/>
      <c r="C2" s="169"/>
      <c r="D2" s="14" t="s">
        <v>606</v>
      </c>
      <c r="E2" s="25" t="s">
        <v>608</v>
      </c>
    </row>
    <row r="3" spans="1:5" s="16" customFormat="1" ht="18.899999999999999" customHeight="1" x14ac:dyDescent="0.3">
      <c r="A3" s="169" t="s">
        <v>663</v>
      </c>
      <c r="B3" s="169"/>
      <c r="C3" s="169"/>
      <c r="D3" s="14" t="s">
        <v>607</v>
      </c>
      <c r="E3" s="25">
        <v>3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2133036.94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0.399999999999999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0.399999999999999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0.399999999999999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0</v>
      </c>
      <c r="D35" s="92"/>
      <c r="E35" s="49"/>
    </row>
    <row r="36" spans="1:5" ht="20.399999999999999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0.399999999999999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2133036.94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0.399999999999999" x14ac:dyDescent="0.2">
      <c r="A49" s="50">
        <v>4173</v>
      </c>
      <c r="B49" s="52" t="s">
        <v>500</v>
      </c>
      <c r="C49" s="55">
        <v>2133036.94</v>
      </c>
      <c r="D49" s="92"/>
      <c r="E49" s="49"/>
    </row>
    <row r="50" spans="1:5" ht="20.399999999999999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0.399999999999999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0.399999999999999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0.399999999999999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0.6" x14ac:dyDescent="0.2">
      <c r="A58" s="50">
        <v>4200</v>
      </c>
      <c r="B58" s="52" t="s">
        <v>506</v>
      </c>
      <c r="C58" s="55">
        <f>+C59+C65</f>
        <v>7785758.4000000004</v>
      </c>
      <c r="D58" s="92"/>
      <c r="E58" s="49"/>
    </row>
    <row r="59" spans="1: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7785758.4000000004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7785758.4000000004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66527.850000000006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66527.850000000006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66527.850000000006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8162794.3899999997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7984279.8099999996</v>
      </c>
      <c r="D99" s="57">
        <f>C99/$C$98</f>
        <v>0.97813070237090705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6578248.0199999996</v>
      </c>
      <c r="D100" s="57">
        <f t="shared" ref="D100:D163" si="0">C100/$C$98</f>
        <v>0.80588187153884683</v>
      </c>
      <c r="E100" s="56"/>
    </row>
    <row r="101" spans="1:5" x14ac:dyDescent="0.2">
      <c r="A101" s="54">
        <v>5111</v>
      </c>
      <c r="B101" s="51" t="s">
        <v>361</v>
      </c>
      <c r="C101" s="55">
        <v>5173429.42</v>
      </c>
      <c r="D101" s="57">
        <f t="shared" si="0"/>
        <v>0.63378166505551292</v>
      </c>
      <c r="E101" s="56"/>
    </row>
    <row r="102" spans="1:5" x14ac:dyDescent="0.2">
      <c r="A102" s="54">
        <v>5112</v>
      </c>
      <c r="B102" s="51" t="s">
        <v>362</v>
      </c>
      <c r="C102" s="55">
        <v>110554.81</v>
      </c>
      <c r="D102" s="57">
        <f t="shared" si="0"/>
        <v>1.3543745526095507E-2</v>
      </c>
      <c r="E102" s="56"/>
    </row>
    <row r="103" spans="1:5" x14ac:dyDescent="0.2">
      <c r="A103" s="54">
        <v>5113</v>
      </c>
      <c r="B103" s="51" t="s">
        <v>363</v>
      </c>
      <c r="C103" s="55">
        <v>1179340.04</v>
      </c>
      <c r="D103" s="57">
        <f t="shared" si="0"/>
        <v>0.14447748940543878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114923.75</v>
      </c>
      <c r="D105" s="57">
        <f t="shared" si="0"/>
        <v>1.4078971551799678E-2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716057.29999999993</v>
      </c>
      <c r="D107" s="57">
        <f t="shared" si="0"/>
        <v>8.7722079693348734E-2</v>
      </c>
      <c r="E107" s="56"/>
    </row>
    <row r="108" spans="1:5" x14ac:dyDescent="0.2">
      <c r="A108" s="54">
        <v>5121</v>
      </c>
      <c r="B108" s="51" t="s">
        <v>368</v>
      </c>
      <c r="C108" s="55">
        <v>303574.61</v>
      </c>
      <c r="D108" s="57">
        <f t="shared" si="0"/>
        <v>3.7190035114923435E-2</v>
      </c>
      <c r="E108" s="56"/>
    </row>
    <row r="109" spans="1:5" x14ac:dyDescent="0.2">
      <c r="A109" s="54">
        <v>5122</v>
      </c>
      <c r="B109" s="51" t="s">
        <v>369</v>
      </c>
      <c r="C109" s="55">
        <v>45360.3</v>
      </c>
      <c r="D109" s="57">
        <f t="shared" si="0"/>
        <v>5.5569573154469719E-3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3809</v>
      </c>
      <c r="D111" s="57">
        <f t="shared" si="0"/>
        <v>4.6662941855625989E-4</v>
      </c>
      <c r="E111" s="56"/>
    </row>
    <row r="112" spans="1:5" x14ac:dyDescent="0.2">
      <c r="A112" s="54">
        <v>5125</v>
      </c>
      <c r="B112" s="51" t="s">
        <v>372</v>
      </c>
      <c r="C112" s="55">
        <v>48534.239999999998</v>
      </c>
      <c r="D112" s="57">
        <f t="shared" si="0"/>
        <v>5.9457873959753134E-3</v>
      </c>
      <c r="E112" s="56"/>
    </row>
    <row r="113" spans="1:5" x14ac:dyDescent="0.2">
      <c r="A113" s="54">
        <v>5126</v>
      </c>
      <c r="B113" s="51" t="s">
        <v>373</v>
      </c>
      <c r="C113" s="55">
        <v>263032.67</v>
      </c>
      <c r="D113" s="57">
        <f t="shared" si="0"/>
        <v>3.2223360951273448E-2</v>
      </c>
      <c r="E113" s="56"/>
    </row>
    <row r="114" spans="1:5" x14ac:dyDescent="0.2">
      <c r="A114" s="54">
        <v>5127</v>
      </c>
      <c r="B114" s="51" t="s">
        <v>374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51746.48</v>
      </c>
      <c r="D116" s="57">
        <f t="shared" si="0"/>
        <v>6.339309497173309E-3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689974.49</v>
      </c>
      <c r="D117" s="57">
        <f t="shared" si="0"/>
        <v>8.4526751138711456E-2</v>
      </c>
      <c r="E117" s="56"/>
    </row>
    <row r="118" spans="1:5" x14ac:dyDescent="0.2">
      <c r="A118" s="54">
        <v>5131</v>
      </c>
      <c r="B118" s="51" t="s">
        <v>378</v>
      </c>
      <c r="C118" s="55">
        <v>172939.21</v>
      </c>
      <c r="D118" s="57">
        <f t="shared" si="0"/>
        <v>2.1186275402436051E-2</v>
      </c>
      <c r="E118" s="56"/>
    </row>
    <row r="119" spans="1:5" x14ac:dyDescent="0.2">
      <c r="A119" s="54">
        <v>5132</v>
      </c>
      <c r="B119" s="51" t="s">
        <v>379</v>
      </c>
      <c r="C119" s="55">
        <v>20880</v>
      </c>
      <c r="D119" s="57">
        <f t="shared" si="0"/>
        <v>2.5579475608964839E-3</v>
      </c>
      <c r="E119" s="56"/>
    </row>
    <row r="120" spans="1:5" x14ac:dyDescent="0.2">
      <c r="A120" s="54">
        <v>5133</v>
      </c>
      <c r="B120" s="51" t="s">
        <v>380</v>
      </c>
      <c r="C120" s="55">
        <v>0</v>
      </c>
      <c r="D120" s="57">
        <f t="shared" si="0"/>
        <v>0</v>
      </c>
      <c r="E120" s="56"/>
    </row>
    <row r="121" spans="1:5" x14ac:dyDescent="0.2">
      <c r="A121" s="54">
        <v>5134</v>
      </c>
      <c r="B121" s="51" t="s">
        <v>381</v>
      </c>
      <c r="C121" s="55">
        <v>120617.81</v>
      </c>
      <c r="D121" s="57">
        <f t="shared" si="0"/>
        <v>1.4776534142249784E-2</v>
      </c>
      <c r="E121" s="56"/>
    </row>
    <row r="122" spans="1:5" x14ac:dyDescent="0.2">
      <c r="A122" s="54">
        <v>5135</v>
      </c>
      <c r="B122" s="51" t="s">
        <v>382</v>
      </c>
      <c r="C122" s="55">
        <v>106445.19</v>
      </c>
      <c r="D122" s="57">
        <f t="shared" si="0"/>
        <v>1.3040288033029828E-2</v>
      </c>
      <c r="E122" s="56"/>
    </row>
    <row r="123" spans="1:5" x14ac:dyDescent="0.2">
      <c r="A123" s="54">
        <v>5136</v>
      </c>
      <c r="B123" s="51" t="s">
        <v>383</v>
      </c>
      <c r="C123" s="55">
        <v>4488</v>
      </c>
      <c r="D123" s="57">
        <f t="shared" si="0"/>
        <v>5.4981171711223275E-4</v>
      </c>
      <c r="E123" s="56"/>
    </row>
    <row r="124" spans="1:5" x14ac:dyDescent="0.2">
      <c r="A124" s="54">
        <v>5137</v>
      </c>
      <c r="B124" s="51" t="s">
        <v>384</v>
      </c>
      <c r="C124" s="55">
        <v>1613.6</v>
      </c>
      <c r="D124" s="57">
        <f t="shared" si="0"/>
        <v>1.9767740346085085E-4</v>
      </c>
      <c r="E124" s="56"/>
    </row>
    <row r="125" spans="1:5" x14ac:dyDescent="0.2">
      <c r="A125" s="54">
        <v>5138</v>
      </c>
      <c r="B125" s="51" t="s">
        <v>385</v>
      </c>
      <c r="C125" s="55">
        <v>80417.52</v>
      </c>
      <c r="D125" s="57">
        <f t="shared" si="0"/>
        <v>9.8517145180720411E-3</v>
      </c>
      <c r="E125" s="56"/>
    </row>
    <row r="126" spans="1:5" x14ac:dyDescent="0.2">
      <c r="A126" s="54">
        <v>5139</v>
      </c>
      <c r="B126" s="51" t="s">
        <v>386</v>
      </c>
      <c r="C126" s="55">
        <v>182573.16</v>
      </c>
      <c r="D126" s="57">
        <f t="shared" si="0"/>
        <v>2.2366502361454189E-2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178514.58</v>
      </c>
      <c r="D127" s="57">
        <f t="shared" si="0"/>
        <v>2.1869297629092919E-2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178514.58</v>
      </c>
      <c r="D137" s="57">
        <f t="shared" si="0"/>
        <v>2.1869297629092919E-2</v>
      </c>
      <c r="E137" s="56"/>
    </row>
    <row r="138" spans="1:5" x14ac:dyDescent="0.2">
      <c r="A138" s="54">
        <v>5241</v>
      </c>
      <c r="B138" s="51" t="s">
        <v>396</v>
      </c>
      <c r="C138" s="55">
        <v>178514.58</v>
      </c>
      <c r="D138" s="57">
        <f t="shared" si="0"/>
        <v>2.1869297629092919E-2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  <row r="222" spans="1:5" x14ac:dyDescent="0.2">
      <c r="B222" s="22" t="s">
        <v>669</v>
      </c>
      <c r="D222" s="174" t="s">
        <v>670</v>
      </c>
      <c r="E222" s="174"/>
    </row>
    <row r="223" spans="1:5" x14ac:dyDescent="0.2">
      <c r="B223" s="131" t="s">
        <v>664</v>
      </c>
      <c r="D223" s="173" t="s">
        <v>667</v>
      </c>
      <c r="E223" s="173"/>
    </row>
    <row r="224" spans="1:5" x14ac:dyDescent="0.2">
      <c r="B224" s="131" t="s">
        <v>665</v>
      </c>
      <c r="D224" s="173" t="s">
        <v>668</v>
      </c>
      <c r="E224" s="173"/>
    </row>
  </sheetData>
  <sheetProtection formatCells="0" formatColumns="0" formatRows="0" insertColumns="0" insertRows="0" insertHyperlinks="0" deleteColumns="0" deleteRows="0" sort="0" autoFilter="0" pivotTables="0"/>
  <mergeCells count="6">
    <mergeCell ref="A1:C1"/>
    <mergeCell ref="A2:C2"/>
    <mergeCell ref="A3:C3"/>
    <mergeCell ref="D223:E223"/>
    <mergeCell ref="D224:E224"/>
    <mergeCell ref="D222:E2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0.399999999999999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D33" sqref="D33:E35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75" t="s">
        <v>662</v>
      </c>
      <c r="B1" s="175"/>
      <c r="C1" s="175"/>
      <c r="D1" s="27" t="s">
        <v>605</v>
      </c>
      <c r="E1" s="28">
        <v>2023</v>
      </c>
    </row>
    <row r="2" spans="1:5" ht="18.899999999999999" customHeight="1" x14ac:dyDescent="0.2">
      <c r="A2" s="175" t="s">
        <v>611</v>
      </c>
      <c r="B2" s="175"/>
      <c r="C2" s="175"/>
      <c r="D2" s="27" t="s">
        <v>606</v>
      </c>
      <c r="E2" s="28" t="s">
        <v>608</v>
      </c>
    </row>
    <row r="3" spans="1:5" ht="18.899999999999999" customHeight="1" x14ac:dyDescent="0.2">
      <c r="A3" s="175" t="s">
        <v>663</v>
      </c>
      <c r="B3" s="175"/>
      <c r="C3" s="175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2424341.91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1822528.8</v>
      </c>
    </row>
    <row r="15" spans="1:5" x14ac:dyDescent="0.2">
      <c r="A15" s="33">
        <v>3220</v>
      </c>
      <c r="B15" s="29" t="s">
        <v>469</v>
      </c>
      <c r="C15" s="34">
        <v>8243447.2000000002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  <row r="33" spans="2:5" x14ac:dyDescent="0.2">
      <c r="B33" s="22" t="s">
        <v>669</v>
      </c>
      <c r="D33" s="174" t="s">
        <v>670</v>
      </c>
      <c r="E33" s="174"/>
    </row>
    <row r="34" spans="2:5" x14ac:dyDescent="0.2">
      <c r="B34" s="131" t="s">
        <v>664</v>
      </c>
      <c r="D34" s="173" t="s">
        <v>667</v>
      </c>
      <c r="E34" s="173"/>
    </row>
    <row r="35" spans="2:5" x14ac:dyDescent="0.2">
      <c r="B35" s="131" t="s">
        <v>665</v>
      </c>
      <c r="D35" s="173" t="s">
        <v>668</v>
      </c>
      <c r="E35" s="173"/>
    </row>
  </sheetData>
  <sheetProtection formatCells="0" formatColumns="0" formatRows="0" insertColumns="0" insertRows="0" insertHyperlinks="0" deleteColumns="0" deleteRows="0" sort="0" autoFilter="0" pivotTables="0"/>
  <mergeCells count="6">
    <mergeCell ref="D35:E35"/>
    <mergeCell ref="A1:C1"/>
    <mergeCell ref="A2:C2"/>
    <mergeCell ref="A3:C3"/>
    <mergeCell ref="D33:E33"/>
    <mergeCell ref="D34:E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0"/>
  <sheetViews>
    <sheetView workbookViewId="0">
      <selection activeCell="D128" sqref="D128:E130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75" t="s">
        <v>662</v>
      </c>
      <c r="B1" s="175"/>
      <c r="C1" s="175"/>
      <c r="D1" s="27" t="s">
        <v>605</v>
      </c>
      <c r="E1" s="28">
        <v>2023</v>
      </c>
    </row>
    <row r="2" spans="1:5" s="35" customFormat="1" ht="18.899999999999999" customHeight="1" x14ac:dyDescent="0.3">
      <c r="A2" s="175" t="s">
        <v>612</v>
      </c>
      <c r="B2" s="175"/>
      <c r="C2" s="175"/>
      <c r="D2" s="27" t="s">
        <v>606</v>
      </c>
      <c r="E2" s="28" t="s">
        <v>608</v>
      </c>
    </row>
    <row r="3" spans="1:5" s="35" customFormat="1" ht="18.899999999999999" customHeight="1" x14ac:dyDescent="0.3">
      <c r="A3" s="175" t="s">
        <v>663</v>
      </c>
      <c r="B3" s="175"/>
      <c r="C3" s="175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5619945.6500000004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3973459.05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5619945.6500000004</v>
      </c>
      <c r="D15" s="135">
        <f>SUM(D8:D14)</f>
        <v>3973459.05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0</v>
      </c>
      <c r="D28" s="135">
        <f>SUM(D29:D36)</f>
        <v>0</v>
      </c>
      <c r="E28" s="130"/>
    </row>
    <row r="29" spans="1:5" x14ac:dyDescent="0.2">
      <c r="A29" s="33">
        <v>1241</v>
      </c>
      <c r="B29" s="29" t="s">
        <v>237</v>
      </c>
      <c r="C29" s="34">
        <v>0</v>
      </c>
      <c r="D29" s="132">
        <v>0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0</v>
      </c>
      <c r="D43" s="135">
        <f>D20+D28+D37</f>
        <v>0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1822528.8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0</v>
      </c>
      <c r="D48" s="135">
        <f>D51+D63+D91+D94+D49</f>
        <v>88004.86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88004.86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88004.86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88004.86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0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66527.850000000006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66527.850000000006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66527.850000000006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5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5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5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5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5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5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5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5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5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5" x14ac:dyDescent="0.2">
      <c r="A122" s="131"/>
      <c r="B122" s="143" t="s">
        <v>647</v>
      </c>
      <c r="C122" s="135">
        <f>C47+C48+C100-C106-C109</f>
        <v>1756000.95</v>
      </c>
      <c r="D122" s="135">
        <f>D47+D48+D100-D106-D109</f>
        <v>88004.86</v>
      </c>
    </row>
    <row r="128" spans="1:5" x14ac:dyDescent="0.2">
      <c r="B128" s="22" t="s">
        <v>669</v>
      </c>
      <c r="D128" s="174" t="s">
        <v>670</v>
      </c>
      <c r="E128" s="174"/>
    </row>
    <row r="129" spans="2:5" x14ac:dyDescent="0.2">
      <c r="B129" s="131" t="s">
        <v>664</v>
      </c>
      <c r="D129" s="173" t="s">
        <v>667</v>
      </c>
      <c r="E129" s="173"/>
    </row>
    <row r="130" spans="2:5" x14ac:dyDescent="0.2">
      <c r="B130" s="131" t="s">
        <v>665</v>
      </c>
      <c r="D130" s="173" t="s">
        <v>668</v>
      </c>
      <c r="E130" s="173"/>
    </row>
  </sheetData>
  <sheetProtection formatCells="0" formatColumns="0" formatRows="0" insertColumns="0" insertRows="0" insertHyperlinks="0" deleteColumns="0" deleteRows="0" sort="0" autoFilter="0" pivotTables="0"/>
  <mergeCells count="6">
    <mergeCell ref="D130:E130"/>
    <mergeCell ref="A1:C1"/>
    <mergeCell ref="A2:C2"/>
    <mergeCell ref="A3:C3"/>
    <mergeCell ref="D128:E128"/>
    <mergeCell ref="D129:E129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2023-10-27T18:19:42Z</cp:lastPrinted>
  <dcterms:created xsi:type="dcterms:W3CDTF">2012-12-11T20:36:24Z</dcterms:created>
  <dcterms:modified xsi:type="dcterms:W3CDTF">2023-10-27T18:31:06Z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